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5" windowWidth="13365" windowHeight="975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<sst xmlns="http://schemas.openxmlformats.org/spreadsheetml/2006/main" count="64" uniqueCount="63">
  <si>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</si>
  <si>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</si>
  <si>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</si>
  <si>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</si>
  <si>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</si>
  <si>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</si>
  <si>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</si>
  <si>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</si>
  <si>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</si>
  <si>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</si>
  <si>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</si>
  <si>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</si>
  <si>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</si>
  <si>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</si>
  <si>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</si>
  <si>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</si>
  <si>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</si>
  <si>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</si>
  <si>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</si>
  <si>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</si>
  <si>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</si>
  <si>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</si>
  <si>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</si>
  <si>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</si>
  <si>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</si>
  <si>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</si>
  <si>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</si>
  <si>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</si>
  <si>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</si>
  <si>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</si>
  <si>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</si>
  <si>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</si>
  <si>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</si>
  <si>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</si>
  <si>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</si>
  <si>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</si>
  <si>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</si>
  <si>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</si>
  <si>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</si>
  <si>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</si>
  <si>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</si>
  <si>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</si>
  <si>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</si>
  <si>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</si>
  <si>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</si>
  <si>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</si>
  <si>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</si>
  <si>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</si>
  <si>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</si>
  <si>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</si>
  <si>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</si>
  <si>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</si>
  <si>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</si>
  <si>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</si>
  <si>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</si>
  <si>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</si>
  <si>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</si>
  <si>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</si>
  <si>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Налог на доходы (УСН) по строке электроэнергия</t>
  </si>
  <si>
    <t>Доходы по содержанию и техническому обслуживанию</t>
  </si>
  <si>
    <t>Поступления от провайдеров за размещение оборудования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</si>
  <si>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Дзержинского 176</t>
  </si>
  <si>
    <t>Приложение на 13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</si>
</sst>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24">
          <cell r="O24">
            <v>655837.03999999992</v>
          </cell>
          <cell r="Q24">
            <v>643612.80000000005</v>
          </cell>
          <cell r="W24">
            <v>54922.93</v>
          </cell>
        </row>
      </sheetData>
      <sheetData sheetId="1">
        <row r="24">
          <cell r="AA24">
            <v>400604.15999999997</v>
          </cell>
          <cell r="AE24">
            <v>390151.93</v>
          </cell>
          <cell r="AG24">
            <v>25865.8</v>
          </cell>
        </row>
      </sheetData>
      <sheetData sheetId="2"/>
      <sheetData sheetId="3">
        <row r="41">
          <cell r="C41">
            <v>4043.6</v>
          </cell>
          <cell r="Q41">
            <v>15994.742000000002</v>
          </cell>
          <cell r="AN41">
            <v>5104</v>
          </cell>
          <cell r="AZ41">
            <v>655.5</v>
          </cell>
          <cell r="BN41">
            <v>3275.1494399999997</v>
          </cell>
          <cell r="BQ41">
            <v>3969.77</v>
          </cell>
        </row>
      </sheetData>
      <sheetData sheetId="4"/>
      <sheetData sheetId="5"/>
      <sheetData sheetId="6"/>
      <sheetData sheetId="7"/>
      <sheetData sheetId="8">
        <row r="41">
          <cell r="D41">
            <v>19355.509999999998</v>
          </cell>
          <cell r="E41">
            <v>6861.44</v>
          </cell>
          <cell r="H41">
            <v>120822.76800000001</v>
          </cell>
          <cell r="J41">
            <v>25924.968000000001</v>
          </cell>
          <cell r="Q41">
            <v>93132.21</v>
          </cell>
          <cell r="X41">
            <v>6162.62</v>
          </cell>
          <cell r="AE41">
            <v>147496.23000000001</v>
          </cell>
          <cell r="AL41">
            <v>252522.37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SheetLayoutView="75" workbookViewId="0">
      <selection activeCell="C35" sqref="C3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61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ТО'!$O$24</f>
        <v>655837.03999999992</v>
      </c>
      <c r="E4" s="10">
        <f>'[1]Начисление ТО'!$Q$24+'[1]Начисление ТО'!$V$24</f>
        <v>643612.80000000005</v>
      </c>
      <c r="F4" s="66">
        <f>'[1]Начисление ТО'!$W$24</f>
        <v>54922.93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Эл.Эн'!$AA$24</f>
        <v>400604.15999999997</v>
      </c>
      <c r="E5" s="12">
        <f>'[1]Начисление Эл.Эн'!$AE$24+'[1]Начисление Эл.Эн'!$AF$24</f>
        <v>390151.93</v>
      </c>
      <c r="F5" s="13">
        <f>'[1]Начисление Эл.Эн'!$AG$24</f>
        <v>25865.8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[1]Подрядчики!$C$41</f>
        <v>4043.6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[1]ОСТАТОК!$D$41</f>
        <v>19355.509999999998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90" t="s">
        <v>59</v>
      </c>
      <c r="C11" s="90"/>
      <c r="D11" s="67">
        <f>E4</f>
        <v>643612.80000000005</v>
      </c>
      <c r="E11" s="61">
        <f>D11/$D$7/12</f>
        <v>13.264022158472649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60</v>
      </c>
      <c r="C12" s="69"/>
      <c r="D12" s="39">
        <f>[1]ОСТАТОК!$E$41</f>
        <v>6861.44</v>
      </c>
      <c r="E12" s="48">
        <f t="shared" ref="E12:E29" si="0">D12/$D$7/12</f>
        <v>0.14140534836943977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679030.46114000003</v>
      </c>
      <c r="E13" s="48">
        <f t="shared" si="0"/>
        <v>13.993934059171695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54924.129440000004</v>
      </c>
      <c r="E14" s="51">
        <f t="shared" si="0"/>
        <v>1.131914825073367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[1]Подрядчики!$Q$41</f>
        <v>15994.742000000002</v>
      </c>
      <c r="E15" s="53">
        <f t="shared" si="0"/>
        <v>0.32963081577472225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[1]Подрядчики!$BN$41</f>
        <v>3275.1494399999997</v>
      </c>
      <c r="E16" s="53">
        <f t="shared" si="0"/>
        <v>6.7496567415174596E-2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[1]Подрядчики!$AN$41</f>
        <v>5104</v>
      </c>
      <c r="E17" s="53">
        <f t="shared" si="0"/>
        <v>0.10518679724338048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[1]Подрядчики!$AZ$41</f>
        <v>655.5</v>
      </c>
      <c r="E18" s="53">
        <f t="shared" si="0"/>
        <v>1.3509001879513304E-2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[1]Подрядчики!$BQ$41</f>
        <v>3969.77</v>
      </c>
      <c r="E19" s="53">
        <f t="shared" si="0"/>
        <v>8.1811793121640788E-2</v>
      </c>
      <c r="F19" s="27"/>
    </row>
    <row r="20" spans="1:6" hidden="1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[1]ОСТАТОК!$J$41</f>
        <v>25924.968000000001</v>
      </c>
      <c r="E21" s="53">
        <f t="shared" si="0"/>
        <v>0.5342798496389356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624106.33169999998</v>
      </c>
      <c r="E22" s="51">
        <f t="shared" si="0"/>
        <v>12.862019234098328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[1]ОСТАТОК!$H$41</f>
        <v>120822.76800000001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[1]ОСТАТОК!$Q$41</f>
        <v>93132.21</v>
      </c>
      <c r="E24" s="53">
        <f t="shared" si="0"/>
        <v>1.9193336383420716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[1]ОСТАТОК!$X$41</f>
        <v>6162.62</v>
      </c>
      <c r="E25" s="53">
        <f t="shared" si="0"/>
        <v>0.12700357767006298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[1]ОСТАТОК!$AE$41</f>
        <v>147496.23000000001</v>
      </c>
      <c r="E26" s="53">
        <f t="shared" si="0"/>
        <v>3.0397053368285687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[1]ОСТАТОК!$AL$41</f>
        <v>252522.37</v>
      </c>
      <c r="E27" s="53">
        <f t="shared" si="0"/>
        <v>5.2041573927523332</v>
      </c>
    </row>
    <row r="28" spans="1:6" ht="32.25" customHeight="1" thickBot="1" x14ac:dyDescent="0.25">
      <c r="A28" s="52" t="s">
        <v>55</v>
      </c>
      <c r="B28" s="85" t="s">
        <v>58</v>
      </c>
      <c r="C28" s="86"/>
      <c r="D28" s="37">
        <f>(E5*1%)+(D12*1%)</f>
        <v>3970.1336999999999</v>
      </c>
      <c r="E28" s="53">
        <f t="shared" si="0"/>
        <v>8.1819288505292312E-2</v>
      </c>
    </row>
    <row r="29" spans="1:6" ht="36.75" customHeight="1" thickBot="1" x14ac:dyDescent="0.25">
      <c r="A29" s="57" t="s">
        <v>50</v>
      </c>
      <c r="B29" s="81" t="s">
        <v>32</v>
      </c>
      <c r="C29" s="81"/>
      <c r="D29" s="58">
        <f>D11+D8+D12-D13</f>
        <v>-9200.7111400000285</v>
      </c>
      <c r="E29" s="59">
        <f t="shared" si="0"/>
        <v>-0.18961468204899981</v>
      </c>
    </row>
    <row r="31" spans="1:6" x14ac:dyDescent="0.2">
      <c r="B31" s="31" t="s">
        <v>62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2014-03-11T09:17:58Z</cp:lastPrinted>
  <dcterms:created xsi:type="dcterms:W3CDTF">2002-02-11T05:58:42Z</dcterms:created>
  <dcterms:modified xsi:type="dcterms:W3CDTF">2014-05-22T11:44:23Z</dcterms:modified>
</cp:coreProperties>
</file>