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285" windowWidth="14775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0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14" i="1" l="1"/>
  <c r="D27" i="1" l="1"/>
  <c r="D11" i="1" l="1"/>
  <c r="E20" i="1" l="1"/>
  <c r="E27" i="1" l="1"/>
  <c r="E12" i="1" l="1"/>
  <c r="E26" i="1"/>
  <c r="E25" i="1"/>
  <c r="E24" i="1"/>
  <c r="E22" i="1"/>
  <c r="E19" i="1"/>
  <c r="E18" i="1"/>
  <c r="E17" i="1"/>
  <c r="E16" i="1"/>
  <c r="E11" i="1" l="1"/>
  <c r="D21" i="1" l="1"/>
  <c r="E23" i="1"/>
  <c r="E21" i="1" l="1"/>
  <c r="E15" i="1" l="1"/>
  <c r="E14" i="1" l="1"/>
  <c r="D13" i="1"/>
  <c r="E13" i="1" l="1"/>
  <c r="D28" i="1"/>
  <c r="E28" i="1" s="1"/>
</calcChain>
</file>

<file path=xl/sharedStrings.xml><?xml version="1.0" encoding="utf-8"?>
<sst xmlns="http://schemas.openxmlformats.org/spreadsheetml/2006/main" count="61" uniqueCount="61">
  <si>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</si>
  <si>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</si>
  <si>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</si>
  <si>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</si>
  <si>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</si>
  <si>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</si>
  <si>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</si>
  <si>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</si>
  <si>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</si>
  <si>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</si>
  <si>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</si>
  <si>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</si>
  <si>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</si>
  <si>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</si>
  <si>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</si>
  <si>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</si>
  <si>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</si>
  <si>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</si>
  <si>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</si>
  <si>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</si>
  <si>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</si>
  <si>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</si>
  <si>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</si>
  <si>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</si>
  <si>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</si>
  <si>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</si>
  <si>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</si>
  <si>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</si>
  <si>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</si>
  <si>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</si>
  <si>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</si>
  <si>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</si>
  <si>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</si>
  <si>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</si>
  <si>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</si>
  <si>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</si>
  <si>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</si>
  <si>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</si>
  <si>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</si>
  <si>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</si>
  <si>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</si>
  <si>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</si>
  <si>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</si>
  <si>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</si>
  <si>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</si>
  <si>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</si>
  <si>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</si>
  <si>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</si>
  <si>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</si>
  <si>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</si>
  <si>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</si>
  <si>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</si>
  <si>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</si>
  <si>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</si>
  <si>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</si>
  <si>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</si>
  <si>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Доходы по содержанию и техническому обслуживанию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</si>
  <si>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</si>
  <si>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</si>
  <si>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ул.Пушкина 14</t>
  </si>
  <si>
    <t>Приложение на 8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</si>
</sst>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93">
          <cell r="O93">
            <v>287700.37</v>
          </cell>
          <cell r="Q93">
            <v>288352.40000000002</v>
          </cell>
          <cell r="W93">
            <v>1451.3</v>
          </cell>
        </row>
      </sheetData>
      <sheetData sheetId="1">
        <row r="93">
          <cell r="AA93">
            <v>137356.62</v>
          </cell>
          <cell r="AE93">
            <v>179938.81</v>
          </cell>
          <cell r="AG93">
            <v>845.25</v>
          </cell>
        </row>
      </sheetData>
      <sheetData sheetId="2"/>
      <sheetData sheetId="3">
        <row r="34">
          <cell r="C34">
            <v>1946.1</v>
          </cell>
          <cell r="Q34">
            <v>10303.1095</v>
          </cell>
          <cell r="AN34">
            <v>1232</v>
          </cell>
          <cell r="AZ34">
            <v>0</v>
          </cell>
          <cell r="BN34">
            <v>2199.5169599999999</v>
          </cell>
        </row>
      </sheetData>
      <sheetData sheetId="4"/>
      <sheetData sheetId="5"/>
      <sheetData sheetId="6"/>
      <sheetData sheetId="7"/>
      <sheetData sheetId="8">
        <row r="34">
          <cell r="D34">
            <v>7813.77</v>
          </cell>
          <cell r="E34">
            <v>1500</v>
          </cell>
          <cell r="H34">
            <v>58149.467999999993</v>
          </cell>
          <cell r="J34">
            <v>11088.410750000001</v>
          </cell>
          <cell r="Q34">
            <v>11059.640000000001</v>
          </cell>
          <cell r="X34">
            <v>1933.3200000000002</v>
          </cell>
          <cell r="AE34">
            <v>60033.55</v>
          </cell>
          <cell r="AL34">
            <v>116323.29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topLeftCell="A19" zoomScaleSheetLayoutView="75" workbookViewId="0">
      <selection activeCell="C29" sqref="C29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59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ТО'!$O$93</f>
        <v>287700.37</v>
      </c>
      <c r="E4" s="10">
        <f>'[1]Начисление ТО'!$Q$93+'[1]Начисление ТО'!$V$93</f>
        <v>288352.40000000002</v>
      </c>
      <c r="F4" s="66">
        <f>'[1]Начисление ТО'!$W$93</f>
        <v>1451.3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Эл.Эн'!$AA$93</f>
        <v>137356.62</v>
      </c>
      <c r="E5" s="12">
        <f>'[1]Начисление Эл.Эн'!$AE$93+'[1]Начисление Эл.Эн'!$AF$93</f>
        <v>179938.81</v>
      </c>
      <c r="F5" s="13">
        <f>'[1]Начисление Эл.Эн'!$AG$93</f>
        <v>845.25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[1]Подрядчики!$C$34</f>
        <v>1946.1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[1]ОСТАТОК!$D$34</f>
        <v>7813.77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90" t="s">
        <v>56</v>
      </c>
      <c r="C11" s="90"/>
      <c r="D11" s="67">
        <f>E4</f>
        <v>288352.40000000002</v>
      </c>
      <c r="E11" s="61">
        <f>D11/$D$7/12</f>
        <v>12.347447030813766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57</v>
      </c>
      <c r="C12" s="69"/>
      <c r="D12" s="39">
        <f>[1]ОСТАТОК!$E$34</f>
        <v>1500</v>
      </c>
      <c r="E12" s="48">
        <f t="shared" ref="E12:E28" si="0">D12/$D$7/12</f>
        <v>6.4231026154873846E-2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D14+D21</f>
        <v>274136.69331</v>
      </c>
      <c r="E13" s="48">
        <f t="shared" si="0"/>
        <v>11.738720745336828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SUM(D15:D20)</f>
        <v>24823.037210000002</v>
      </c>
      <c r="E14" s="51">
        <f t="shared" si="0"/>
        <v>1.0629394348526113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[1]Подрядчики!$Q$34</f>
        <v>10303.1095</v>
      </c>
      <c r="E15" s="53">
        <f t="shared" si="0"/>
        <v>0.44118619718068625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[1]Подрядчики!$BN$34</f>
        <v>2199.5169599999999</v>
      </c>
      <c r="E16" s="53">
        <f t="shared" si="0"/>
        <v>9.4184820923899085E-2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[1]Подрядчики!$AN$34</f>
        <v>1232</v>
      </c>
      <c r="E17" s="53">
        <f t="shared" si="0"/>
        <v>5.275508281520306E-2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[1]Подрядчики!$AZ$34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[1]Подрядчики!$BQ$34</f>
        <v>0</v>
      </c>
      <c r="E19" s="53">
        <f t="shared" si="0"/>
        <v>0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[1]ОСТАТОК!$J$34</f>
        <v>11088.410750000001</v>
      </c>
      <c r="E20" s="53">
        <f t="shared" si="0"/>
        <v>0.47481333393282293</v>
      </c>
      <c r="F20" s="27"/>
    </row>
    <row r="21" spans="1:6" s="44" customFormat="1" ht="23.25" customHeight="1" x14ac:dyDescent="0.2">
      <c r="A21" s="50" t="s">
        <v>44</v>
      </c>
      <c r="B21" s="77" t="s">
        <v>4</v>
      </c>
      <c r="C21" s="78"/>
      <c r="D21" s="42">
        <f>SUM(D22:D27)</f>
        <v>249313.65609999999</v>
      </c>
      <c r="E21" s="51">
        <f t="shared" si="0"/>
        <v>10.675781310484217</v>
      </c>
      <c r="F21" s="43"/>
    </row>
    <row r="22" spans="1:6" ht="16.5" customHeight="1" x14ac:dyDescent="0.2">
      <c r="A22" s="52" t="s">
        <v>45</v>
      </c>
      <c r="B22" s="79" t="s">
        <v>24</v>
      </c>
      <c r="C22" s="80"/>
      <c r="D22" s="37">
        <f>[1]ОСТАТОК!$H$34</f>
        <v>58149.467999999993</v>
      </c>
      <c r="E22" s="53">
        <f t="shared" si="0"/>
        <v>2.4899999999999998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[1]ОСТАТОК!$Q$34</f>
        <v>11059.640000000001</v>
      </c>
      <c r="E23" s="53">
        <f t="shared" si="0"/>
        <v>0.47358135073565943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[1]ОСТАТОК!$X$34</f>
        <v>1933.3200000000002</v>
      </c>
      <c r="E24" s="53">
        <f t="shared" si="0"/>
        <v>8.2786084990493822E-2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[1]ОСТАТОК!$AE$34</f>
        <v>60033.55</v>
      </c>
      <c r="E25" s="53">
        <f t="shared" si="0"/>
        <v>2.5706776801466185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[1]ОСТАТОК!$AL$34</f>
        <v>116323.29</v>
      </c>
      <c r="E26" s="53">
        <f t="shared" si="0"/>
        <v>4.9810428549406502</v>
      </c>
    </row>
    <row r="27" spans="1:6" ht="32.25" customHeight="1" thickBot="1" x14ac:dyDescent="0.25">
      <c r="A27" s="52" t="s">
        <v>55</v>
      </c>
      <c r="B27" s="85" t="s">
        <v>58</v>
      </c>
      <c r="C27" s="86"/>
      <c r="D27" s="37">
        <f>(E5*1%)+(D12*1%)</f>
        <v>1814.3881000000001</v>
      </c>
      <c r="E27" s="53">
        <f t="shared" si="0"/>
        <v>7.7693339670794587E-2</v>
      </c>
    </row>
    <row r="28" spans="1:6" ht="42.75" customHeight="1" thickBot="1" x14ac:dyDescent="0.25">
      <c r="A28" s="57" t="s">
        <v>50</v>
      </c>
      <c r="B28" s="81" t="s">
        <v>32</v>
      </c>
      <c r="C28" s="81"/>
      <c r="D28" s="58">
        <f>D11+D8+D12-D13</f>
        <v>23529.47669000004</v>
      </c>
      <c r="E28" s="59">
        <f t="shared" si="0"/>
        <v>1.0075482884572582</v>
      </c>
    </row>
    <row r="30" spans="1:6" x14ac:dyDescent="0.2">
      <c r="B30" s="31" t="s">
        <v>60</v>
      </c>
    </row>
    <row r="34" spans="2:5" ht="25.5" x14ac:dyDescent="0.2">
      <c r="B34" s="31" t="s">
        <v>51</v>
      </c>
      <c r="D34" s="33" t="s">
        <v>52</v>
      </c>
    </row>
    <row r="36" spans="2:5" x14ac:dyDescent="0.2">
      <c r="B36" s="31" t="s">
        <v>53</v>
      </c>
      <c r="D36" s="33" t="s">
        <v>54</v>
      </c>
    </row>
    <row r="39" spans="2:5" ht="25.5" customHeight="1" x14ac:dyDescent="0.2">
      <c r="D39" s="70"/>
      <c r="E39" s="70"/>
    </row>
  </sheetData>
  <mergeCells count="16">
    <mergeCell ref="B1:F1"/>
    <mergeCell ref="B7:C7"/>
    <mergeCell ref="B8:C8"/>
    <mergeCell ref="B11:C11"/>
    <mergeCell ref="B10:C10"/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2014-03-11T09:17:58Z</cp:lastPrinted>
  <dcterms:created xsi:type="dcterms:W3CDTF">2002-02-11T05:58:42Z</dcterms:created>
  <dcterms:modified xsi:type="dcterms:W3CDTF">2014-05-22T04:46:53Z</dcterms:modified>
</cp:coreProperties>
</file>